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7965"/>
  </bookViews>
  <sheets>
    <sheet name="2-2016" sheetId="5" r:id="rId1"/>
  </sheets>
  <calcPr calcId="144525"/>
</workbook>
</file>

<file path=xl/calcChain.xml><?xml version="1.0" encoding="utf-8"?>
<calcChain xmlns="http://schemas.openxmlformats.org/spreadsheetml/2006/main">
  <c r="C53" i="5" l="1"/>
  <c r="C48" i="5"/>
  <c r="C36" i="5"/>
  <c r="C34" i="5"/>
  <c r="C32" i="5"/>
  <c r="C31" i="5"/>
  <c r="C30" i="5"/>
  <c r="C28" i="5"/>
  <c r="C26" i="5"/>
  <c r="C24" i="5"/>
  <c r="C22" i="5"/>
  <c r="C21" i="5"/>
  <c r="C19" i="5"/>
  <c r="C18" i="5"/>
  <c r="C16" i="5"/>
  <c r="C14" i="5"/>
  <c r="C13" i="5"/>
  <c r="C12" i="5"/>
  <c r="C11" i="5"/>
  <c r="C122" i="5" l="1"/>
  <c r="C121" i="5"/>
  <c r="C120" i="5" l="1"/>
  <c r="C106" i="5"/>
  <c r="C90" i="5"/>
  <c r="C61" i="5"/>
  <c r="C57" i="5"/>
  <c r="C47" i="5"/>
  <c r="C37" i="5"/>
  <c r="C17" i="5"/>
  <c r="C9" i="5"/>
  <c r="C27" i="5" l="1"/>
  <c r="C8" i="5" s="1"/>
</calcChain>
</file>

<file path=xl/sharedStrings.xml><?xml version="1.0" encoding="utf-8"?>
<sst xmlns="http://schemas.openxmlformats.org/spreadsheetml/2006/main" count="107" uniqueCount="96">
  <si>
    <t>Total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</si>
  <si>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</si>
  <si>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</si>
  <si>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</si>
  <si>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</si>
  <si>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</si>
  <si>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</si>
  <si>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Subsidios y Subvenciones</t>
  </si>
  <si>
    <t>Ayudas sociales</t>
  </si>
  <si>
    <t>Pensiones y Jubilaciones</t>
  </si>
  <si>
    <t>Clasificador por Objeto del Gasto</t>
  </si>
  <si>
    <t>Importe</t>
  </si>
  <si>
    <t>Servicios Personales</t>
  </si>
  <si>
    <t>Remuneraciones Adicionales y Especiales</t>
  </si>
  <si>
    <t>Seguridad Social</t>
  </si>
  <si>
    <t>Otras Prestaciones Sociales y Económicas</t>
  </si>
  <si>
    <t>Previsiones</t>
  </si>
  <si>
    <t>Pago de Estímulos a Sevidores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</si>
  <si>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</si>
  <si>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</si>
  <si>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</si>
  <si>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</si>
  <si>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</si>
  <si>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</si>
  <si>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</si>
  <si>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</si>
  <si>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</si>
  <si>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</si>
  <si>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Servicios Generales </t>
  </si>
  <si>
    <t xml:space="preserve">Servicios Básicos 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</si>
  <si>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</si>
  <si>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</si>
  <si>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</si>
  <si>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</si>
  <si>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</si>
  <si>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</si>
  <si>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</si>
  <si>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</si>
  <si>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Trasferencias al Resto del Sector Público</t>
  </si>
  <si>
    <t>Transferencias a Fideicomisos, Mandatos y Otros Análogos</t>
  </si>
  <si>
    <t>Transferencias de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</si>
  <si>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</si>
  <si>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</si>
  <si>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</si>
  <si>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</si>
  <si>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</si>
  <si>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</si>
  <si>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</si>
  <si>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</si>
  <si>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Maquinaría,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</si>
  <si>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</si>
  <si>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</si>
  <si>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</si>
  <si>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</si>
  <si>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</si>
  <si>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</si>
  <si>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</si>
  <si>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</si>
  <si>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</si>
  <si>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</si>
  <si>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</si>
  <si>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</si>
  <si>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</si>
  <si>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</si>
  <si>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</si>
  <si>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</si>
  <si>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</si>
  <si>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</si>
  <si>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</si>
  <si>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</si>
  <si>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de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</si>
  <si>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</si>
  <si>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</si>
  <si>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</si>
  <si>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</si>
  <si>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</si>
  <si>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</si>
  <si>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Organos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</si>
  <si>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</si>
  <si>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</si>
  <si>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</si>
  <si>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</si>
  <si>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</si>
  <si>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</si>
  <si>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</si>
  <si>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</si>
  <si>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</si>
  <si>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</si>
  <si>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</si>
  <si>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</si>
  <si>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Presupuesto de Egresos para el ejercicio Fiscal 2016</t>
  </si>
  <si>
    <t>PAGO DE PENSIONES Y JUBILACIONES Y PRESTACIONES A ELEMENTOS EN ACTIVO Y PENSIONADOS</t>
  </si>
  <si>
    <t xml:space="preserve">NO APLICA </t>
  </si>
  <si>
    <t>Remuneraciones al Personal de Carácter Permanente</t>
  </si>
  <si>
    <t>Remuneraciones al Personal de Carácter Transitorio</t>
  </si>
  <si>
    <t>Presupuesto de Egresos para el ejercicio Fiscal 2016 (ENE-MARZO)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</si>
</sst>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Gotham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2" xfId="0" applyNumberFormat="1" applyBorder="1"/>
    <xf numFmtId="0" fontId="0" fillId="0" borderId="2" xfId="0" applyFill="1" applyBorder="1"/>
    <xf numFmtId="0" fontId="2" fillId="0" borderId="1" xfId="0" applyFont="1" applyBorder="1"/>
    <xf numFmtId="0" fontId="0" fillId="0" borderId="0" xfId="0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4" fontId="0" fillId="0" borderId="0" xfId="0" applyNumberFormat="1"/>
    <xf numFmtId="4" fontId="0" fillId="0" borderId="3" xfId="0" applyNumberFormat="1" applyBorder="1"/>
    <xf numFmtId="0" fontId="0" fillId="0" borderId="3" xfId="0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3333750</xdr:colOff>
      <xdr:row>4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3190875</xdr:colOff>
      <xdr:row>87</xdr:row>
      <xdr:rowOff>133350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6387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98</xdr:row>
      <xdr:rowOff>133350</xdr:rowOff>
    </xdr:from>
    <xdr:to>
      <xdr:col>1</xdr:col>
      <xdr:colOff>3209925</xdr:colOff>
      <xdr:row>102</xdr:row>
      <xdr:rowOff>123825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8611850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112</xdr:row>
      <xdr:rowOff>123825</xdr:rowOff>
    </xdr:from>
    <xdr:to>
      <xdr:col>1</xdr:col>
      <xdr:colOff>3248025</xdr:colOff>
      <xdr:row>116</xdr:row>
      <xdr:rowOff>114300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45982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125</xdr:row>
      <xdr:rowOff>104775</xdr:rowOff>
    </xdr:from>
    <xdr:to>
      <xdr:col>1</xdr:col>
      <xdr:colOff>3905250</xdr:colOff>
      <xdr:row>129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3917275"/>
          <a:ext cx="3867150" cy="752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140</xdr:row>
      <xdr:rowOff>104775</xdr:rowOff>
    </xdr:from>
    <xdr:to>
      <xdr:col>1</xdr:col>
      <xdr:colOff>3905250</xdr:colOff>
      <xdr:row>144</xdr:row>
      <xdr:rowOff>95250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23917275"/>
          <a:ext cx="3867150" cy="752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3"/>
  <sheetViews>
    <sheetView tabSelected="1" workbookViewId="0">
      <selection activeCell="A6" sqref="A6"/>
    </sheetView>
  </sheetViews>
  <sheetFormatPr baseColWidth="10" defaultRowHeight="15"/>
  <cols>
    <col min="1" max="1" width="10.140625" customWidth="1"/>
    <col min="2" max="2" width="71.7109375" customWidth="1"/>
    <col min="3" max="3" width="17.5703125" customWidth="1"/>
  </cols>
  <sheetData>
    <row r="2" spans="1:3">
      <c r="A2" s="1"/>
    </row>
    <row r="6" spans="1:3">
      <c r="A6" s="2" t="s">
        <v>95</v>
      </c>
      <c r="B6" s="3"/>
      <c r="C6" s="4"/>
    </row>
    <row r="7" spans="1:3">
      <c r="A7" s="7" t="s">
        <v>10</v>
      </c>
      <c r="B7" s="3"/>
      <c r="C7" s="5" t="s">
        <v>11</v>
      </c>
    </row>
    <row r="8" spans="1:3">
      <c r="A8" s="2" t="s">
        <v>0</v>
      </c>
      <c r="B8" s="3"/>
      <c r="C8" s="5">
        <f>C9+C17+C27+C37+C47+C57+C61</f>
        <v>1487157138</v>
      </c>
    </row>
    <row r="9" spans="1:3">
      <c r="A9" s="2" t="s">
        <v>12</v>
      </c>
      <c r="B9" s="3"/>
      <c r="C9" s="5">
        <f>SUM(C10:C16)</f>
        <v>62022277</v>
      </c>
    </row>
    <row r="10" spans="1:3">
      <c r="A10" s="2"/>
      <c r="B10" s="3" t="s">
        <v>93</v>
      </c>
      <c r="C10" s="5">
        <v>19995275</v>
      </c>
    </row>
    <row r="11" spans="1:3">
      <c r="A11" s="2"/>
      <c r="B11" s="3" t="s">
        <v>94</v>
      </c>
      <c r="C11" s="5">
        <f>3824265+3509743+192000</f>
        <v>7526008</v>
      </c>
    </row>
    <row r="12" spans="1:3">
      <c r="A12" s="2"/>
      <c r="B12" s="3" t="s">
        <v>13</v>
      </c>
      <c r="C12" s="5">
        <f>147259+971616+3824275+495304+28668</f>
        <v>5467122</v>
      </c>
    </row>
    <row r="13" spans="1:3">
      <c r="A13" s="2"/>
      <c r="B13" s="3" t="s">
        <v>14</v>
      </c>
      <c r="C13" s="5">
        <f>3083811+1065928+903395+1080000</f>
        <v>6133134</v>
      </c>
    </row>
    <row r="14" spans="1:3">
      <c r="A14" s="2"/>
      <c r="B14" s="3" t="s">
        <v>15</v>
      </c>
      <c r="C14" s="5">
        <f>1679100+1000000+1500000+2586875+32900+450000+851395+1210730+4000+180000+12110969+14501</f>
        <v>21620470</v>
      </c>
    </row>
    <row r="15" spans="1:3">
      <c r="A15" s="2"/>
      <c r="B15" s="3" t="s">
        <v>16</v>
      </c>
      <c r="C15" s="5">
        <v>0</v>
      </c>
    </row>
    <row r="16" spans="1:3">
      <c r="A16" s="2"/>
      <c r="B16" s="3" t="s">
        <v>17</v>
      </c>
      <c r="C16" s="5">
        <f>1109268+150000+21000</f>
        <v>1280268</v>
      </c>
    </row>
    <row r="17" spans="1:3">
      <c r="A17" s="2" t="s">
        <v>18</v>
      </c>
      <c r="B17" s="3"/>
      <c r="C17" s="5">
        <f>SUM(C18:C26)</f>
        <v>4788500</v>
      </c>
    </row>
    <row r="18" spans="1:3">
      <c r="A18" s="2"/>
      <c r="B18" s="3" t="s">
        <v>19</v>
      </c>
      <c r="C18" s="5">
        <f>800000+50000+900000+10000+150000+8000</f>
        <v>1918000</v>
      </c>
    </row>
    <row r="19" spans="1:3">
      <c r="A19" s="2"/>
      <c r="B19" s="3" t="s">
        <v>20</v>
      </c>
      <c r="C19" s="5">
        <f>150000+10000</f>
        <v>160000</v>
      </c>
    </row>
    <row r="20" spans="1:3">
      <c r="A20" s="2"/>
      <c r="B20" s="3" t="s">
        <v>21</v>
      </c>
      <c r="C20" s="5">
        <v>2000</v>
      </c>
    </row>
    <row r="21" spans="1:3">
      <c r="A21" s="2"/>
      <c r="B21" s="3" t="s">
        <v>22</v>
      </c>
      <c r="C21" s="5">
        <f>5000+5000+5000+40000+3000+220000+55000+20000+145000</f>
        <v>498000</v>
      </c>
    </row>
    <row r="22" spans="1:3">
      <c r="A22" s="2"/>
      <c r="B22" s="3" t="s">
        <v>23</v>
      </c>
      <c r="C22" s="5">
        <f>262000+35000+10000</f>
        <v>307000</v>
      </c>
    </row>
    <row r="23" spans="1:3">
      <c r="A23" s="2"/>
      <c r="B23" s="3" t="s">
        <v>24</v>
      </c>
      <c r="C23" s="5">
        <v>500000</v>
      </c>
    </row>
    <row r="24" spans="1:3">
      <c r="A24" s="2"/>
      <c r="B24" s="3" t="s">
        <v>25</v>
      </c>
      <c r="C24" s="5">
        <f>900000+20000+5000+2500</f>
        <v>927500</v>
      </c>
    </row>
    <row r="25" spans="1:3">
      <c r="A25" s="2"/>
      <c r="B25" s="3" t="s">
        <v>26</v>
      </c>
      <c r="C25" s="5">
        <v>0</v>
      </c>
    </row>
    <row r="26" spans="1:3">
      <c r="A26" s="2"/>
      <c r="B26" s="3" t="s">
        <v>27</v>
      </c>
      <c r="C26" s="5">
        <f>25000+29000+15000+190000+60000+157000</f>
        <v>476000</v>
      </c>
    </row>
    <row r="27" spans="1:3">
      <c r="A27" s="2" t="s">
        <v>28</v>
      </c>
      <c r="B27" s="3"/>
      <c r="C27" s="5">
        <f>SUM(C28:C36)</f>
        <v>25724890</v>
      </c>
    </row>
    <row r="28" spans="1:3">
      <c r="A28" s="2"/>
      <c r="B28" s="3" t="s">
        <v>29</v>
      </c>
      <c r="C28" s="5">
        <f>10000+1225000+310000+750000+156000+534000+72000</f>
        <v>3057000</v>
      </c>
    </row>
    <row r="29" spans="1:3">
      <c r="A29" s="2"/>
      <c r="B29" s="3" t="s">
        <v>30</v>
      </c>
      <c r="C29" s="5">
        <v>0</v>
      </c>
    </row>
    <row r="30" spans="1:3">
      <c r="A30" s="2"/>
      <c r="B30" s="3" t="s">
        <v>31</v>
      </c>
      <c r="C30" s="5">
        <f>240000+4256000+1250000+500000+600000+900000+3651000+1756050</f>
        <v>13153050</v>
      </c>
    </row>
    <row r="31" spans="1:3">
      <c r="A31" s="2"/>
      <c r="B31" s="3" t="s">
        <v>32</v>
      </c>
      <c r="C31" s="5">
        <f>169023+504000+10000</f>
        <v>683023</v>
      </c>
    </row>
    <row r="32" spans="1:3">
      <c r="A32" s="2"/>
      <c r="B32" s="3" t="s">
        <v>33</v>
      </c>
      <c r="C32" s="5">
        <f>800000+150000+180000+260000+350000+2004000+88000</f>
        <v>3832000</v>
      </c>
    </row>
    <row r="33" spans="1:3">
      <c r="A33" s="2"/>
      <c r="B33" s="3" t="s">
        <v>34</v>
      </c>
      <c r="C33" s="5">
        <v>100000</v>
      </c>
    </row>
    <row r="34" spans="1:3">
      <c r="A34" s="2"/>
      <c r="B34" s="3" t="s">
        <v>35</v>
      </c>
      <c r="C34" s="5">
        <f>24000+12000+48000+24000+12000</f>
        <v>120000</v>
      </c>
    </row>
    <row r="35" spans="1:3">
      <c r="A35" s="2"/>
      <c r="B35" s="3" t="s">
        <v>36</v>
      </c>
      <c r="C35" s="5">
        <v>80000</v>
      </c>
    </row>
    <row r="36" spans="1:3">
      <c r="A36" s="2"/>
      <c r="B36" s="3" t="s">
        <v>37</v>
      </c>
      <c r="C36" s="5">
        <f>156800+1820000+400000+100000+1467096+755921</f>
        <v>4699817</v>
      </c>
    </row>
    <row r="37" spans="1:3">
      <c r="A37" s="2" t="s">
        <v>5</v>
      </c>
      <c r="B37" s="3"/>
      <c r="C37" s="5">
        <f>SUM(C38:C46)</f>
        <v>1141848868</v>
      </c>
    </row>
    <row r="38" spans="1:3">
      <c r="A38" s="2"/>
      <c r="B38" s="3" t="s">
        <v>6</v>
      </c>
      <c r="C38" s="5">
        <v>0</v>
      </c>
    </row>
    <row r="39" spans="1:3">
      <c r="A39" s="2"/>
      <c r="B39" s="3" t="s">
        <v>38</v>
      </c>
      <c r="C39" s="5">
        <v>0</v>
      </c>
    </row>
    <row r="40" spans="1:3">
      <c r="A40" s="2"/>
      <c r="B40" s="3" t="s">
        <v>7</v>
      </c>
      <c r="C40" s="5">
        <v>0</v>
      </c>
    </row>
    <row r="41" spans="1:3">
      <c r="A41" s="2"/>
      <c r="B41" s="3" t="s">
        <v>8</v>
      </c>
      <c r="C41" s="5">
        <v>0</v>
      </c>
    </row>
    <row r="42" spans="1:3">
      <c r="A42" s="2"/>
      <c r="B42" s="3" t="s">
        <v>9</v>
      </c>
      <c r="C42" s="5">
        <v>1141848868</v>
      </c>
    </row>
    <row r="43" spans="1:3">
      <c r="A43" s="2"/>
      <c r="B43" s="3" t="s">
        <v>39</v>
      </c>
      <c r="C43" s="5">
        <v>0</v>
      </c>
    </row>
    <row r="44" spans="1:3">
      <c r="A44" s="2"/>
      <c r="B44" s="3" t="s">
        <v>40</v>
      </c>
      <c r="C44" s="5">
        <v>0</v>
      </c>
    </row>
    <row r="45" spans="1:3">
      <c r="A45" s="2"/>
      <c r="B45" s="3" t="s">
        <v>41</v>
      </c>
      <c r="C45" s="5">
        <v>0</v>
      </c>
    </row>
    <row r="46" spans="1:3">
      <c r="A46" s="2"/>
      <c r="B46" s="3" t="s">
        <v>42</v>
      </c>
      <c r="C46" s="5">
        <v>0</v>
      </c>
    </row>
    <row r="47" spans="1:3">
      <c r="A47" s="2" t="s">
        <v>43</v>
      </c>
      <c r="B47" s="3"/>
      <c r="C47" s="5">
        <f>SUM(C48:C56)</f>
        <v>3640020</v>
      </c>
    </row>
    <row r="48" spans="1:3">
      <c r="A48" s="2"/>
      <c r="B48" s="3" t="s">
        <v>44</v>
      </c>
      <c r="C48" s="5">
        <f>60000+1000020+30000</f>
        <v>1090020</v>
      </c>
    </row>
    <row r="49" spans="1:3">
      <c r="A49" s="2"/>
      <c r="B49" s="3" t="s">
        <v>45</v>
      </c>
      <c r="C49" s="5">
        <v>30000</v>
      </c>
    </row>
    <row r="50" spans="1:3">
      <c r="A50" s="2"/>
      <c r="B50" s="3" t="s">
        <v>46</v>
      </c>
      <c r="C50" s="5">
        <v>0</v>
      </c>
    </row>
    <row r="51" spans="1:3">
      <c r="A51" s="2"/>
      <c r="B51" s="3" t="s">
        <v>47</v>
      </c>
      <c r="C51" s="5">
        <v>200000</v>
      </c>
    </row>
    <row r="52" spans="1:3">
      <c r="A52" s="2"/>
      <c r="B52" s="3" t="s">
        <v>48</v>
      </c>
      <c r="C52" s="5">
        <v>0</v>
      </c>
    </row>
    <row r="53" spans="1:3">
      <c r="A53" s="2"/>
      <c r="B53" s="3" t="s">
        <v>49</v>
      </c>
      <c r="C53" s="5">
        <f>40000+1750000</f>
        <v>1790000</v>
      </c>
    </row>
    <row r="54" spans="1:3">
      <c r="A54" s="2"/>
      <c r="B54" s="3" t="s">
        <v>50</v>
      </c>
      <c r="C54" s="5">
        <v>0</v>
      </c>
    </row>
    <row r="55" spans="1:3">
      <c r="A55" s="2"/>
      <c r="B55" s="3" t="s">
        <v>51</v>
      </c>
      <c r="C55" s="5">
        <v>0</v>
      </c>
    </row>
    <row r="56" spans="1:3">
      <c r="A56" s="2"/>
      <c r="B56" s="3" t="s">
        <v>52</v>
      </c>
      <c r="C56" s="5">
        <v>530000</v>
      </c>
    </row>
    <row r="57" spans="1:3">
      <c r="A57" s="2" t="s">
        <v>53</v>
      </c>
      <c r="B57" s="3"/>
      <c r="C57" s="5">
        <f>SUM(C58:C60)</f>
        <v>0</v>
      </c>
    </row>
    <row r="58" spans="1:3">
      <c r="A58" s="2"/>
      <c r="B58" s="3" t="s">
        <v>54</v>
      </c>
      <c r="C58" s="5">
        <v>0</v>
      </c>
    </row>
    <row r="59" spans="1:3">
      <c r="A59" s="2"/>
      <c r="B59" s="3" t="s">
        <v>55</v>
      </c>
      <c r="C59" s="5">
        <v>0</v>
      </c>
    </row>
    <row r="60" spans="1:3">
      <c r="A60" s="2"/>
      <c r="B60" s="3" t="s">
        <v>56</v>
      </c>
      <c r="C60" s="5">
        <v>0</v>
      </c>
    </row>
    <row r="61" spans="1:3">
      <c r="A61" s="2" t="s">
        <v>57</v>
      </c>
      <c r="B61" s="3"/>
      <c r="C61" s="5">
        <f>SUM(C62:C68)</f>
        <v>249132583</v>
      </c>
    </row>
    <row r="62" spans="1:3">
      <c r="A62" s="2"/>
      <c r="B62" s="3" t="s">
        <v>58</v>
      </c>
      <c r="C62" s="5"/>
    </row>
    <row r="63" spans="1:3">
      <c r="A63" s="2"/>
      <c r="B63" s="3" t="s">
        <v>59</v>
      </c>
      <c r="C63" s="5"/>
    </row>
    <row r="64" spans="1:3">
      <c r="A64" s="2"/>
      <c r="B64" s="3" t="s">
        <v>60</v>
      </c>
      <c r="C64" s="5"/>
    </row>
    <row r="65" spans="1:3">
      <c r="A65" s="2"/>
      <c r="B65" s="3" t="s">
        <v>61</v>
      </c>
      <c r="C65" s="5">
        <v>249132583</v>
      </c>
    </row>
    <row r="66" spans="1:3">
      <c r="A66" s="2"/>
      <c r="B66" s="6" t="s">
        <v>62</v>
      </c>
      <c r="C66" s="5"/>
    </row>
    <row r="67" spans="1:3">
      <c r="A67" s="2"/>
      <c r="B67" s="6" t="s">
        <v>63</v>
      </c>
      <c r="C67" s="5"/>
    </row>
    <row r="68" spans="1:3">
      <c r="A68" s="2"/>
      <c r="B68" s="6" t="s">
        <v>64</v>
      </c>
      <c r="C68" s="5"/>
    </row>
    <row r="69" spans="1:3">
      <c r="C69" s="11"/>
    </row>
    <row r="70" spans="1:3">
      <c r="A70" s="2" t="s">
        <v>1</v>
      </c>
      <c r="B70" s="3"/>
      <c r="C70" s="5"/>
    </row>
    <row r="71" spans="1:3">
      <c r="A71" s="2"/>
      <c r="B71" s="3" t="s">
        <v>2</v>
      </c>
      <c r="C71" s="5"/>
    </row>
    <row r="72" spans="1:3">
      <c r="A72" s="2"/>
      <c r="B72" s="3" t="s">
        <v>3</v>
      </c>
      <c r="C72" s="5"/>
    </row>
    <row r="73" spans="1:3">
      <c r="A73" s="2"/>
      <c r="B73" s="3" t="s">
        <v>4</v>
      </c>
      <c r="C73" s="5"/>
    </row>
    <row r="74" spans="1:3">
      <c r="A74" s="2" t="s">
        <v>65</v>
      </c>
      <c r="B74" s="3"/>
      <c r="C74" s="5"/>
    </row>
    <row r="75" spans="1:3">
      <c r="A75" s="2"/>
      <c r="B75" s="3" t="s">
        <v>66</v>
      </c>
      <c r="C75" s="5"/>
    </row>
    <row r="76" spans="1:3">
      <c r="A76" s="2"/>
      <c r="B76" s="3" t="s">
        <v>67</v>
      </c>
      <c r="C76" s="5"/>
    </row>
    <row r="77" spans="1:3">
      <c r="A77" s="2"/>
      <c r="B77" s="3" t="s">
        <v>68</v>
      </c>
      <c r="C77" s="5"/>
    </row>
    <row r="78" spans="1:3">
      <c r="A78" s="2"/>
      <c r="B78" s="3" t="s">
        <v>69</v>
      </c>
      <c r="C78" s="5"/>
    </row>
    <row r="79" spans="1:3">
      <c r="A79" s="2"/>
      <c r="B79" s="3" t="s">
        <v>70</v>
      </c>
      <c r="C79" s="5"/>
    </row>
    <row r="80" spans="1:3">
      <c r="A80" s="2"/>
      <c r="B80" s="3" t="s">
        <v>71</v>
      </c>
      <c r="C80" s="5"/>
    </row>
    <row r="81" spans="1:3">
      <c r="A81" s="2"/>
      <c r="B81" s="3" t="s">
        <v>72</v>
      </c>
      <c r="C81" s="5"/>
    </row>
    <row r="82" spans="1:3">
      <c r="A82" s="8"/>
      <c r="B82" s="8"/>
      <c r="C82" s="8"/>
    </row>
    <row r="89" spans="1:3">
      <c r="A89" s="2" t="s">
        <v>90</v>
      </c>
      <c r="B89" s="3"/>
      <c r="C89" s="12"/>
    </row>
    <row r="90" spans="1:3">
      <c r="A90" s="7" t="s">
        <v>73</v>
      </c>
      <c r="B90" s="3"/>
      <c r="C90" s="5">
        <f>SUM(C91:C96)</f>
        <v>1487157138</v>
      </c>
    </row>
    <row r="91" spans="1:3">
      <c r="A91" s="2" t="s">
        <v>0</v>
      </c>
      <c r="B91" s="3"/>
      <c r="C91" s="5"/>
    </row>
    <row r="92" spans="1:3">
      <c r="A92" s="2" t="s">
        <v>74</v>
      </c>
      <c r="B92" s="3"/>
      <c r="C92" s="5"/>
    </row>
    <row r="93" spans="1:3">
      <c r="A93" s="2" t="s">
        <v>75</v>
      </c>
      <c r="B93" s="3"/>
      <c r="C93" s="5"/>
    </row>
    <row r="94" spans="1:3">
      <c r="A94" s="2" t="s">
        <v>76</v>
      </c>
      <c r="B94" s="3"/>
      <c r="C94" s="5"/>
    </row>
    <row r="95" spans="1:3">
      <c r="A95" s="2" t="s">
        <v>77</v>
      </c>
      <c r="B95" s="3"/>
      <c r="C95" s="5"/>
    </row>
    <row r="96" spans="1:3">
      <c r="A96" s="2" t="s">
        <v>78</v>
      </c>
      <c r="B96" s="3"/>
      <c r="C96" s="5">
        <v>1487157138</v>
      </c>
    </row>
    <row r="97" spans="1:3">
      <c r="A97" s="8"/>
      <c r="B97" s="8"/>
      <c r="C97" s="8"/>
    </row>
    <row r="98" spans="1:3">
      <c r="A98" s="8"/>
      <c r="B98" s="8"/>
      <c r="C98" s="8"/>
    </row>
    <row r="99" spans="1:3">
      <c r="A99" s="8"/>
      <c r="B99" s="8"/>
      <c r="C99" s="8"/>
    </row>
    <row r="100" spans="1:3">
      <c r="A100" s="8"/>
      <c r="B100" s="8"/>
      <c r="C100" s="8"/>
    </row>
    <row r="104" spans="1:3">
      <c r="A104" s="2" t="s">
        <v>90</v>
      </c>
      <c r="B104" s="3"/>
      <c r="C104" s="12"/>
    </row>
    <row r="105" spans="1:3">
      <c r="A105" s="7" t="s">
        <v>79</v>
      </c>
      <c r="B105" s="3"/>
      <c r="C105" s="5" t="s">
        <v>11</v>
      </c>
    </row>
    <row r="106" spans="1:3">
      <c r="A106" s="2" t="s">
        <v>0</v>
      </c>
      <c r="B106" s="3"/>
      <c r="C106" s="5">
        <f>C107+C108+C109+C110</f>
        <v>1487157138</v>
      </c>
    </row>
    <row r="107" spans="1:3">
      <c r="A107" s="2" t="s">
        <v>80</v>
      </c>
      <c r="B107" s="3"/>
      <c r="C107" s="5">
        <v>98251087</v>
      </c>
    </row>
    <row r="108" spans="1:3">
      <c r="A108" s="2" t="s">
        <v>81</v>
      </c>
      <c r="B108" s="3"/>
      <c r="C108" s="5">
        <v>1388906051</v>
      </c>
    </row>
    <row r="109" spans="1:3">
      <c r="A109" s="2" t="s">
        <v>82</v>
      </c>
      <c r="B109" s="3"/>
      <c r="C109" s="5"/>
    </row>
    <row r="110" spans="1:3">
      <c r="A110" s="2" t="s">
        <v>83</v>
      </c>
      <c r="B110" s="3"/>
      <c r="C110" s="5"/>
    </row>
    <row r="111" spans="1:3">
      <c r="A111" s="8"/>
      <c r="B111" s="8"/>
      <c r="C111" s="8"/>
    </row>
    <row r="112" spans="1:3">
      <c r="A112" s="8"/>
      <c r="B112" s="8"/>
      <c r="C112" s="8"/>
    </row>
    <row r="113" spans="1:3">
      <c r="A113" s="8"/>
      <c r="B113" s="8"/>
      <c r="C113" s="8"/>
    </row>
    <row r="114" spans="1:3">
      <c r="A114" s="8"/>
      <c r="B114" s="8"/>
      <c r="C114" s="8"/>
    </row>
    <row r="118" spans="1:3">
      <c r="A118" s="2" t="s">
        <v>90</v>
      </c>
      <c r="B118" s="3"/>
      <c r="C118" s="12"/>
    </row>
    <row r="119" spans="1:3">
      <c r="A119" s="7" t="s">
        <v>84</v>
      </c>
      <c r="B119" s="3"/>
      <c r="C119" s="5" t="s">
        <v>11</v>
      </c>
    </row>
    <row r="120" spans="1:3">
      <c r="A120" s="2" t="s">
        <v>0</v>
      </c>
      <c r="B120" s="3"/>
      <c r="C120" s="5">
        <f>C121+C122+C123</f>
        <v>1487157138</v>
      </c>
    </row>
    <row r="121" spans="1:3">
      <c r="A121" s="2" t="s">
        <v>85</v>
      </c>
      <c r="B121" s="3"/>
      <c r="C121" s="5">
        <f>1487157138-249132583-3640020</f>
        <v>1234384535</v>
      </c>
    </row>
    <row r="122" spans="1:3">
      <c r="A122" s="2" t="s">
        <v>86</v>
      </c>
      <c r="B122" s="3"/>
      <c r="C122" s="5">
        <f>249132583+3640020</f>
        <v>252772603</v>
      </c>
    </row>
    <row r="123" spans="1:3">
      <c r="A123" s="2" t="s">
        <v>87</v>
      </c>
      <c r="B123" s="3"/>
      <c r="C123" s="5"/>
    </row>
    <row r="131" spans="1:3">
      <c r="A131" s="8"/>
      <c r="B131" s="4" t="s">
        <v>90</v>
      </c>
      <c r="C131" s="10" t="s">
        <v>11</v>
      </c>
    </row>
    <row r="132" spans="1:3">
      <c r="A132" s="8"/>
      <c r="B132" s="9" t="s">
        <v>88</v>
      </c>
      <c r="C132" s="12"/>
    </row>
    <row r="133" spans="1:3">
      <c r="A133" s="8"/>
      <c r="B133" s="4"/>
      <c r="C133" s="4"/>
    </row>
    <row r="134" spans="1:3" ht="30">
      <c r="A134" s="8"/>
      <c r="B134" s="13" t="s">
        <v>91</v>
      </c>
      <c r="C134" s="5">
        <v>1141848868</v>
      </c>
    </row>
    <row r="135" spans="1:3">
      <c r="A135" s="8"/>
      <c r="B135" s="4"/>
      <c r="C135" s="4"/>
    </row>
    <row r="136" spans="1:3">
      <c r="A136" s="8"/>
      <c r="B136" s="4"/>
      <c r="C136" s="4"/>
    </row>
    <row r="137" spans="1:3">
      <c r="A137" s="8"/>
      <c r="B137" s="4"/>
      <c r="C137" s="4"/>
    </row>
    <row r="138" spans="1:3">
      <c r="A138" s="8"/>
      <c r="B138" s="4"/>
      <c r="C138" s="4"/>
    </row>
    <row r="146" spans="1:3">
      <c r="A146" s="8"/>
      <c r="B146" s="4" t="s">
        <v>90</v>
      </c>
      <c r="C146" s="10" t="s">
        <v>11</v>
      </c>
    </row>
    <row r="147" spans="1:3">
      <c r="A147" s="8"/>
      <c r="B147" s="9" t="s">
        <v>89</v>
      </c>
      <c r="C147" s="12"/>
    </row>
    <row r="148" spans="1:3">
      <c r="A148" s="8"/>
      <c r="B148" s="4"/>
      <c r="C148" s="5"/>
    </row>
    <row r="149" spans="1:3">
      <c r="A149" s="8"/>
      <c r="B149" s="4"/>
      <c r="C149" s="4"/>
    </row>
    <row r="150" spans="1:3">
      <c r="A150" s="8"/>
      <c r="B150" s="10" t="s">
        <v>92</v>
      </c>
      <c r="C150" s="4"/>
    </row>
    <row r="151" spans="1:3">
      <c r="A151" s="8"/>
      <c r="B151" s="4"/>
      <c r="C151" s="4"/>
    </row>
    <row r="152" spans="1:3">
      <c r="A152" s="8"/>
      <c r="B152" s="4"/>
      <c r="C152" s="4"/>
    </row>
    <row r="153" spans="1:3">
      <c r="A153" s="8"/>
      <c r="B153" s="4"/>
      <c r="C153" s="4"/>
    </row>
  </sheetData>
  <pageMargins left="0.70866141732283472" right="0.70866141732283472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piel2318</dc:creator>
  <cp:lastModifiedBy>angel jimenez gonzalez</cp:lastModifiedBy>
  <cp:lastPrinted>2013-12-28T01:07:59Z</cp:lastPrinted>
  <dcterms:created xsi:type="dcterms:W3CDTF">2013-12-27T01:00:13Z</dcterms:created>
  <dcterms:modified xsi:type="dcterms:W3CDTF">2016-07-26T17:14:56Z</dcterms:modified>
</cp:coreProperties>
</file>